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G31" i="1"/>
  <c r="H31" i="1" s="1"/>
  <c r="D31" i="1"/>
  <c r="H30" i="1"/>
  <c r="G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E12" i="1" s="1"/>
  <c r="F12" i="1"/>
  <c r="K16" i="1" l="1"/>
  <c r="H16" i="1"/>
  <c r="K20" i="1"/>
  <c r="H20" i="1"/>
  <c r="H17" i="1"/>
  <c r="K17" i="1"/>
  <c r="H21" i="1"/>
  <c r="K21" i="1"/>
  <c r="K19" i="1"/>
  <c r="H19" i="1"/>
  <c r="K18" i="1"/>
  <c r="H18" i="1"/>
  <c r="K22" i="1"/>
  <c r="H2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<sst xmlns="http://schemas.openxmlformats.org/spreadsheetml/2006/main" count="35" uniqueCount="34">
  <si>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</si>
  <si>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2016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</si>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</sst>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1828800</xdr:colOff>
      <xdr:row>41</xdr:row>
      <xdr:rowOff>9524</xdr:rowOff>
    </xdr:to>
    <xdr:sp macro="" textlink="">
      <xdr:nvSpPr>
        <xdr:cNvPr id="2" name="1 CuadroTexto"/>
        <xdr:cNvSpPr txBox="1"/>
      </xdr:nvSpPr>
      <xdr:spPr>
        <a:xfrm>
          <a:off x="85725" y="69723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1164419</xdr:colOff>
      <xdr:row>41</xdr:row>
      <xdr:rowOff>83336</xdr:rowOff>
    </xdr:to>
    <xdr:sp macro="" textlink="">
      <xdr:nvSpPr>
        <xdr:cNvPr id="3" name="2 CuadroTexto"/>
        <xdr:cNvSpPr txBox="1"/>
      </xdr:nvSpPr>
      <xdr:spPr>
        <a:xfrm>
          <a:off x="8420095" y="70461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6">
          <cell r="D16">
            <v>20249949.199999999</v>
          </cell>
          <cell r="E16">
            <v>29305691.579999998</v>
          </cell>
        </row>
        <row r="17">
          <cell r="D17">
            <v>19715.53</v>
          </cell>
          <cell r="E17">
            <v>5898.06</v>
          </cell>
        </row>
        <row r="18">
          <cell r="D18">
            <v>5796087.9000000004</v>
          </cell>
          <cell r="E18">
            <v>3317129.64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1608580.21</v>
          </cell>
        </row>
        <row r="32">
          <cell r="E32">
            <v>378298.88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A28" zoomScaleNormal="85" workbookViewId="0">
      <selection activeCell="A42" sqref="A4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9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34619010.129999995</v>
      </c>
      <c r="E12" s="31">
        <f>+E14+E24</f>
        <v>33966536.130000003</v>
      </c>
      <c r="F12" s="31">
        <f>+F14+F24</f>
        <v>38241915.259999998</v>
      </c>
      <c r="G12" s="32">
        <f>D12+E12-F12</f>
        <v>30343630.999999993</v>
      </c>
      <c r="H12" s="32">
        <f>-(G12-D12)</f>
        <v>4275379.1300000027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32628719.279999997</v>
      </c>
      <c r="E14" s="37">
        <f>SUM(E16:E22)</f>
        <v>31328734.82</v>
      </c>
      <c r="F14" s="37">
        <f>SUM(F16:F22)</f>
        <v>37891701.469999999</v>
      </c>
      <c r="G14" s="32">
        <f>D14+E14-F14</f>
        <v>26065752.629999995</v>
      </c>
      <c r="H14" s="32">
        <f>-(G14-D14)</f>
        <v>6562966.6500000022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f>+[1]ESF!E16</f>
        <v>29305691.579999998</v>
      </c>
      <c r="E16" s="46">
        <v>20838680.969999999</v>
      </c>
      <c r="F16" s="46">
        <v>29894423.350000001</v>
      </c>
      <c r="G16" s="47">
        <f>D16+E16-F16</f>
        <v>20249949.199999996</v>
      </c>
      <c r="H16" s="47">
        <f>-(G16-D16)</f>
        <v>9055742.3800000027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f>+[1]ESF!E17</f>
        <v>5898.06</v>
      </c>
      <c r="E17" s="46">
        <v>6941386.4800000004</v>
      </c>
      <c r="F17" s="46">
        <v>6927569.0099999998</v>
      </c>
      <c r="G17" s="47">
        <f>D17+E17-F17</f>
        <v>19715.530000000261</v>
      </c>
      <c r="H17" s="47">
        <f>G17-D17</f>
        <v>13817.470000000259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f>+[1]ESF!E18</f>
        <v>3317129.64</v>
      </c>
      <c r="E18" s="46">
        <v>3548667.37</v>
      </c>
      <c r="F18" s="46">
        <v>1069709.1100000001</v>
      </c>
      <c r="G18" s="47">
        <f>D18+E18-F18</f>
        <v>5796087.8999999994</v>
      </c>
      <c r="H18" s="47">
        <f>G18-D18</f>
        <v>2478958.2599999993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5">
        <f>+[1]ESF!E19</f>
        <v>0</v>
      </c>
      <c r="E19" s="45">
        <v>0</v>
      </c>
      <c r="F19" s="45">
        <v>0</v>
      </c>
      <c r="G19" s="48">
        <f t="shared" ref="G19:G22" si="0">+D19+E19-F19</f>
        <v>0</v>
      </c>
      <c r="H19" s="48">
        <f t="shared" ref="H19:H21" si="1"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5">
        <f>+[1]ESF!E20</f>
        <v>0</v>
      </c>
      <c r="E20" s="45">
        <v>0</v>
      </c>
      <c r="F20" s="45">
        <v>0</v>
      </c>
      <c r="G20" s="48">
        <f t="shared" si="0"/>
        <v>0</v>
      </c>
      <c r="H20" s="48">
        <f t="shared" si="1"/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5">
        <f>+[1]ESF!E21</f>
        <v>0</v>
      </c>
      <c r="E21" s="45">
        <v>0</v>
      </c>
      <c r="F21" s="45">
        <v>0</v>
      </c>
      <c r="G21" s="48">
        <f t="shared" si="0"/>
        <v>0</v>
      </c>
      <c r="H21" s="48">
        <f t="shared" si="1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5">
        <f>+[1]ESF!E22</f>
        <v>0</v>
      </c>
      <c r="E22" s="45">
        <v>0</v>
      </c>
      <c r="F22" s="45">
        <v>0</v>
      </c>
      <c r="G22" s="48">
        <f t="shared" si="0"/>
        <v>0</v>
      </c>
      <c r="H22" s="48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9"/>
      <c r="C23" s="49"/>
      <c r="D23" s="50"/>
      <c r="E23" s="50"/>
      <c r="F23" s="50"/>
      <c r="G23" s="50"/>
      <c r="H23" s="50"/>
      <c r="I23" s="43"/>
      <c r="K23" s="39"/>
    </row>
    <row r="24" spans="1:14" x14ac:dyDescent="0.2">
      <c r="A24" s="35"/>
      <c r="B24" s="36" t="s">
        <v>23</v>
      </c>
      <c r="C24" s="36"/>
      <c r="D24" s="37">
        <f>SUM(D26:D34)</f>
        <v>1990290.8499999999</v>
      </c>
      <c r="E24" s="37">
        <f>SUM(E26:E34)</f>
        <v>2637801.31</v>
      </c>
      <c r="F24" s="37">
        <f>SUM(F26:F34)</f>
        <v>350213.79</v>
      </c>
      <c r="G24" s="32">
        <f>D24+E24-F24</f>
        <v>4277878.37</v>
      </c>
      <c r="H24" s="32">
        <f>-(-G24+D24)</f>
        <v>2287587.5200000005</v>
      </c>
      <c r="I24" s="38"/>
      <c r="K24" s="39"/>
    </row>
    <row r="25" spans="1:14" ht="5.0999999999999996" customHeight="1" x14ac:dyDescent="0.2">
      <c r="A25" s="40"/>
      <c r="B25" s="41"/>
      <c r="C25" s="49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5">
        <f>+[1]ESF!E29</f>
        <v>0</v>
      </c>
      <c r="E26" s="45">
        <v>0</v>
      </c>
      <c r="F26" s="45">
        <v>0</v>
      </c>
      <c r="G26" s="48">
        <f>+D26+E26-F26</f>
        <v>0</v>
      </c>
      <c r="H26" s="48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5">
        <f>+[1]ESF!E30</f>
        <v>0</v>
      </c>
      <c r="E27" s="45">
        <v>0</v>
      </c>
      <c r="F27" s="45">
        <v>0</v>
      </c>
      <c r="G27" s="48">
        <f t="shared" ref="G27:G34" si="2">+D27+E27-F27</f>
        <v>0</v>
      </c>
      <c r="H27" s="48">
        <f t="shared" ref="H27:H34" si="3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f>+[1]ESF!E31</f>
        <v>1608580.21</v>
      </c>
      <c r="E28" s="45">
        <v>0</v>
      </c>
      <c r="F28" s="45">
        <v>0</v>
      </c>
      <c r="G28" s="47">
        <f>D28+E28-F28</f>
        <v>1608580.21</v>
      </c>
      <c r="H28" s="48">
        <f t="shared" si="3"/>
        <v>0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f>+[1]ESF!E32</f>
        <v>378298.88</v>
      </c>
      <c r="E29" s="46">
        <v>2637801.31</v>
      </c>
      <c r="F29" s="46">
        <v>347655</v>
      </c>
      <c r="G29" s="47">
        <f>D29+E29-F29</f>
        <v>2668445.19</v>
      </c>
      <c r="H29" s="48">
        <f t="shared" si="3"/>
        <v>2290146.31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5">
        <v>0</v>
      </c>
      <c r="F30" s="45">
        <v>0</v>
      </c>
      <c r="G30" s="48">
        <f t="shared" si="2"/>
        <v>0</v>
      </c>
      <c r="H30" s="48">
        <f t="shared" si="3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f>+[1]ESF!E34</f>
        <v>0</v>
      </c>
      <c r="E31" s="45">
        <v>0</v>
      </c>
      <c r="F31" s="45">
        <v>0</v>
      </c>
      <c r="G31" s="48">
        <f t="shared" si="2"/>
        <v>0</v>
      </c>
      <c r="H31" s="48">
        <f t="shared" si="3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3411.76</v>
      </c>
      <c r="E32" s="45">
        <v>0</v>
      </c>
      <c r="F32" s="46">
        <v>2558.79</v>
      </c>
      <c r="G32" s="47">
        <f>D32+E32-F32</f>
        <v>852.97000000000025</v>
      </c>
      <c r="H32" s="47">
        <f>-(G32-D32)</f>
        <v>2558.79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5">
        <f>+[1]ESF!E36</f>
        <v>0</v>
      </c>
      <c r="E33" s="45">
        <v>0</v>
      </c>
      <c r="F33" s="45">
        <v>0</v>
      </c>
      <c r="G33" s="48">
        <f t="shared" si="2"/>
        <v>0</v>
      </c>
      <c r="H33" s="48">
        <f t="shared" si="3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5">
        <f>+[1]ESF!E37</f>
        <v>0</v>
      </c>
      <c r="E34" s="45">
        <v>0</v>
      </c>
      <c r="F34" s="45">
        <v>0</v>
      </c>
      <c r="G34" s="48">
        <f t="shared" si="2"/>
        <v>0</v>
      </c>
      <c r="H34" s="48">
        <f t="shared" si="3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9"/>
      <c r="C35" s="49"/>
      <c r="D35" s="51"/>
      <c r="E35" s="52"/>
      <c r="F35" s="52"/>
      <c r="G35" s="52"/>
      <c r="H35" s="52"/>
      <c r="I35" s="43"/>
      <c r="K35" s="39"/>
    </row>
    <row r="36" spans="1:17" ht="6" customHeight="1" x14ac:dyDescent="0.2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">
      <c r="A38" s="6"/>
      <c r="B38" s="60" t="s">
        <v>33</v>
      </c>
      <c r="C38" s="60"/>
      <c r="D38" s="60"/>
      <c r="E38" s="60"/>
      <c r="F38" s="60"/>
      <c r="G38" s="60"/>
      <c r="H38" s="60"/>
      <c r="I38" s="61"/>
      <c r="J38" s="61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1"/>
      <c r="C39" s="62"/>
      <c r="D39" s="63"/>
      <c r="E39" s="63"/>
      <c r="F39" s="6"/>
      <c r="G39" s="64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5"/>
      <c r="C40" s="65"/>
      <c r="D40" s="63"/>
      <c r="E40" s="66"/>
      <c r="F40" s="66"/>
      <c r="G40" s="66"/>
      <c r="H40" s="66"/>
      <c r="I40" s="63"/>
      <c r="J40" s="63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/>
      <c r="C41" s="67"/>
      <c r="D41" s="68"/>
      <c r="E41" s="67"/>
      <c r="F41" s="67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/>
      <c r="C42" s="71"/>
      <c r="D42" s="72"/>
      <c r="E42" s="71"/>
      <c r="F42" s="71"/>
      <c r="G42" s="69"/>
      <c r="H42" s="69"/>
      <c r="I42" s="70"/>
      <c r="J42" s="6"/>
      <c r="P42" s="6"/>
      <c r="Q42" s="6"/>
    </row>
    <row r="43" spans="1:17" x14ac:dyDescent="0.2">
      <c r="B43" s="6"/>
      <c r="C43" s="6"/>
      <c r="D43" s="73"/>
      <c r="E43" s="6"/>
      <c r="F43" s="6"/>
      <c r="G43" s="6"/>
      <c r="H43" s="6"/>
    </row>
    <row r="44" spans="1:17" x14ac:dyDescent="0.2">
      <c r="B44" s="6"/>
      <c r="C44" s="6"/>
      <c r="D44" s="73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2018-04-19T20:33:21Z</dcterms:created>
  <dcterms:modified xsi:type="dcterms:W3CDTF">2018-04-19T20:33:31Z</dcterms:modified>
</cp:coreProperties>
</file>